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maria llorente\Desktop\MARIA LLORENTE - PROF UNIVERSITARIO\CARPETA 2022\RENDICIÓN DE CUENTAS 2021 GOBERNACIÓN DE CORDOBA  EXCELL\"/>
    </mc:Choice>
  </mc:AlternateContent>
  <xr:revisionPtr revIDLastSave="0" documentId="13_ncr:1_{6E71DBEB-A700-4591-9DA0-A82189F0E800}" xr6:coauthVersionLast="37" xr6:coauthVersionMax="37" xr10:uidLastSave="{00000000-0000-0000-0000-000000000000}"/>
  <bookViews>
    <workbookView xWindow="0" yWindow="0" windowWidth="24720" windowHeight="12225" xr2:uid="{00000000-000D-0000-FFFF-FFFF00000000}"/>
  </bookViews>
  <sheets>
    <sheet name="Hoja1" sheetId="1" r:id="rId1"/>
    <sheet name="Hoja2" sheetId="2" r:id="rId2"/>
  </sheets>
  <definedNames>
    <definedName name="_xlnm.Print_Titles" localSheetId="0">Hoja1!$1:$10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F11" i="1"/>
  <c r="K13" i="1"/>
  <c r="N12" i="1"/>
  <c r="N11" i="1" l="1"/>
  <c r="N29" i="1"/>
  <c r="K29" i="1"/>
  <c r="N28" i="1"/>
  <c r="K28" i="1"/>
  <c r="N27" i="1"/>
  <c r="K27" i="1"/>
  <c r="N26" i="1"/>
  <c r="K26" i="1"/>
  <c r="K24" i="1"/>
  <c r="K23" i="1"/>
  <c r="F23" i="1"/>
  <c r="N22" i="1"/>
  <c r="K22" i="1"/>
  <c r="N21" i="1"/>
  <c r="K21" i="1"/>
  <c r="N20" i="1"/>
  <c r="K20" i="1"/>
  <c r="N19" i="1"/>
  <c r="K19" i="1"/>
  <c r="F19" i="1"/>
  <c r="N18" i="1"/>
  <c r="K18" i="1"/>
  <c r="L17" i="1"/>
  <c r="N17" i="1" s="1"/>
  <c r="K17" i="1"/>
  <c r="L16" i="1"/>
  <c r="N16" i="1" s="1"/>
  <c r="K16" i="1"/>
  <c r="L15" i="1"/>
  <c r="K15" i="1"/>
  <c r="N14" i="1"/>
  <c r="K14" i="1"/>
  <c r="N13" i="1"/>
  <c r="K12" i="1"/>
  <c r="K11" i="1"/>
  <c r="N15" i="1" l="1"/>
  <c r="F15" i="1"/>
  <c r="V29" i="1"/>
</calcChain>
</file>

<file path=xl/sharedStrings.xml><?xml version="1.0" encoding="utf-8"?>
<sst xmlns="http://schemas.openxmlformats.org/spreadsheetml/2006/main" count="285" uniqueCount="154">
  <si>
    <t xml:space="preserve">Programa </t>
  </si>
  <si>
    <t>Indicador</t>
  </si>
  <si>
    <t>No, de cada uno de los contratos que se celebraron para ejecutar el proyecto</t>
  </si>
  <si>
    <t>Fuentes de Financiación</t>
  </si>
  <si>
    <t>Efectividad - Impacto</t>
  </si>
  <si>
    <t>Resultado de la Evaluación</t>
  </si>
  <si>
    <t>Cumplimiento de Metas</t>
  </si>
  <si>
    <t>Cumplimiento ejecución prespuestal</t>
  </si>
  <si>
    <t>Cobertura</t>
  </si>
  <si>
    <t>Satisfacción</t>
  </si>
  <si>
    <t>Porcentaje de cumplimiento del proyecto</t>
  </si>
  <si>
    <t>Observaciones</t>
  </si>
  <si>
    <t>Beneficiarios proyectados</t>
  </si>
  <si>
    <t>Beneficiarios Cubiertos</t>
  </si>
  <si>
    <t>Beneficiarios satisfechos con el proyecto</t>
  </si>
  <si>
    <t>GOBERNACIÓN DE CORDO0BA</t>
  </si>
  <si>
    <t>DEPARTAMENTO ADMINISTRATIVO DE PLANEACIÓN</t>
  </si>
  <si>
    <t xml:space="preserve">Línea Estrategica Transversal </t>
  </si>
  <si>
    <t>Subprograma</t>
  </si>
  <si>
    <t>Componente</t>
  </si>
  <si>
    <t>Eficacia Operativa</t>
  </si>
  <si>
    <t xml:space="preserve">Eficiencia Presupuestal </t>
  </si>
  <si>
    <t>Logros</t>
  </si>
  <si>
    <t>Retos que persisiten</t>
  </si>
  <si>
    <t>Linea base 2019</t>
  </si>
  <si>
    <t>Nombre del Proyecto</t>
  </si>
  <si>
    <t>Dificultades  (para el cumplimiento de metas)</t>
  </si>
  <si>
    <t>GOBERNACIÓN DE CORDOBA</t>
  </si>
  <si>
    <t>DEPARTAMENTO ADMIN ISTREATIVO DE PLANEACIÓN</t>
  </si>
  <si>
    <t>REPORTE POR SECRETARÍA Y/O DEPENDENCIA DE INFORMES DE AVANCES PDD PARA ASAMBLEA, RECIBIDOS Y SIN REECIBIR</t>
  </si>
  <si>
    <t>SECRETARÍA Y/O DEPENDENCIA</t>
  </si>
  <si>
    <t>SECRETARIA DE JUVENTUD</t>
  </si>
  <si>
    <t>SECRETARIA DE COMPETITIVIDAD</t>
  </si>
  <si>
    <t>DIRECCIÓN TICS</t>
  </si>
  <si>
    <t>SECRETARÍA DE EDUCACIÓN</t>
  </si>
  <si>
    <t>AGUAS DE CORDOBA</t>
  </si>
  <si>
    <t>DIRECCIÓN DE VÍCTIMAS</t>
  </si>
  <si>
    <t>DIRECCIÓN DE AMBIENTE Y GESTIÓN  DEL RIESGO</t>
  </si>
  <si>
    <t>SECRETARÍA DE CULTURA</t>
  </si>
  <si>
    <t>SECRETARÍA DE DESARROLLO ECONÓMICO</t>
  </si>
  <si>
    <t>DIRECCIÓN DE TURISMO</t>
  </si>
  <si>
    <t>SECRETARÍA DE TRANSITO</t>
  </si>
  <si>
    <t>SECRETARÍA DE INFRAESTRUCTURA</t>
  </si>
  <si>
    <t>DIRECCIÓN DE VIVIENDA</t>
  </si>
  <si>
    <t>SECRETARÍA DE SALUD</t>
  </si>
  <si>
    <t>DIRECCIÓN DE DISCAPACIDAD</t>
  </si>
  <si>
    <t>SECRETARÍA DE MUJER Y DESARROLLO SOCIAL</t>
  </si>
  <si>
    <t>INDEPORTES</t>
  </si>
  <si>
    <t>SECRETARÍA DE GESTIÓN ADMINSTRATIVA</t>
  </si>
  <si>
    <t>DIRECCIÓN DE SISTEMAS</t>
  </si>
  <si>
    <t>DIRECCIÓN DE PRENSA</t>
  </si>
  <si>
    <t>OFICINA DE CONTROL INTERNO ADMINISTRATIVO</t>
  </si>
  <si>
    <t>SECRETAÍA DE HACIENDA</t>
  </si>
  <si>
    <t>SECRETARÍA DE INTERIOR</t>
  </si>
  <si>
    <t>DEAPARTAMNENTO ADMINISTRATIVO DE PLANEACIÓN</t>
  </si>
  <si>
    <t>ESTADO</t>
  </si>
  <si>
    <t>RECIBIDO EN EL DAP</t>
  </si>
  <si>
    <t>OBSERVACIÓN</t>
  </si>
  <si>
    <t>X</t>
  </si>
  <si>
    <t>SIN RECIBIR EN EL DAP</t>
  </si>
  <si>
    <t>CIRCULAR 22 DE 2020</t>
  </si>
  <si>
    <t>Revisado Ok</t>
  </si>
  <si>
    <t>OK</t>
  </si>
  <si>
    <t>Revisado y Ajustado OK</t>
  </si>
  <si>
    <t>FECHA DE ENTREGA DEL INFORME- NOVIEMBRE 20 DE 2020</t>
  </si>
  <si>
    <t>Revisado Y Ajustado OK</t>
  </si>
  <si>
    <t>Revisado OK</t>
  </si>
  <si>
    <t>Revisad OK</t>
  </si>
  <si>
    <t>REVISADO Y AJUSTADO OK</t>
  </si>
  <si>
    <t>AJUSTADO OK</t>
  </si>
  <si>
    <t>x</t>
  </si>
  <si>
    <t>Ubicación Geográfica del Proyecto (Municipio y definir si es en Zona Urbana o Rural)</t>
  </si>
  <si>
    <t>Linea Estratégica Estructural</t>
  </si>
  <si>
    <t>RENDICIÓN DE CUENTAS PLAN DE DESARROLLO 2020 - 2023 "AHORA LE TOCA A CORDOBA: OPORTUNIDADES, BIENESTAR,  Y SEGURIDAD"</t>
  </si>
  <si>
    <t>VIGENCIA 2021</t>
  </si>
  <si>
    <t>Meta Programada del indicador de producto  2021</t>
  </si>
  <si>
    <t>Meta Cumplida Indicador de producto 2021</t>
  </si>
  <si>
    <t>Recursos Programados para el Subprograma en el Plan Plurianual de Inversiones para la vigencia 2021</t>
  </si>
  <si>
    <t>% de cumplimiento eficacia operativa 2021</t>
  </si>
  <si>
    <t>Presupuesto programado 2021 Plan Plurianual de Inversiones (PI)</t>
  </si>
  <si>
    <t>Presupuesto Ejecutado Enero 1 de 2021  A Dic 31 2021</t>
  </si>
  <si>
    <t>% de Cumplimiento Eficiencia Presupuestal 2021</t>
  </si>
  <si>
    <t>EQUIDAD Y BIENESTAR</t>
  </si>
  <si>
    <t>Equidad social para mejorar la calidad de vida</t>
  </si>
  <si>
    <t>Recreación y deportes para el bienestar</t>
  </si>
  <si>
    <t>Fomento Deportivo y Recreacional</t>
  </si>
  <si>
    <t>Córdoba Deportiva</t>
  </si>
  <si>
    <t xml:space="preserve"> Número personas beneficiadas en el programa hábitos y estilos de vida saludables de los municipios priorizados. </t>
  </si>
  <si>
    <t>Aunar esfuerzos técnicos, administrativos y financieros entre el Ministerio del Deporte y los Entes Territoriales Departamentales y Municipales, para la Promoción de los
Hábitos y Estilos de Vida Saludable en Colombia – INSTITUTO DEPARTAMENTAL DE
DEPORTES DE CÓRDOBA -INDEPORTES CÓRDOBA</t>
  </si>
  <si>
    <t>30 municipios del departamento</t>
  </si>
  <si>
    <t>COID-620-2020</t>
  </si>
  <si>
    <t>Confinanciación Nación - Recursos Propios</t>
  </si>
  <si>
    <t>N/A</t>
  </si>
  <si>
    <t>Articular con otrass dependencias con el fin de satisfaccer las dificultades presentadas.</t>
  </si>
  <si>
    <t xml:space="preserve"> Número de niños y niñas participantes en las escuelas deportivas</t>
  </si>
  <si>
    <t xml:space="preserve"> Número personas beneficiadas en el programa deporte social comunitario deporte + de los municipios priorizados.</t>
  </si>
  <si>
    <t>Aunar esfuerzos para fortalecer el deporte social comunitario en el departamento de Córdoba con el programa Deportes +</t>
  </si>
  <si>
    <t>COID-645-2020</t>
  </si>
  <si>
    <t>Número de estudiantes practicantes en los juegos supérate intercolegiados</t>
  </si>
  <si>
    <t>Córdoba con recreación</t>
  </si>
  <si>
    <t>Número de niños y niñas de primera infancia participando en la estrategia manda la vida</t>
  </si>
  <si>
    <t>Número de adultos mayores participantes en actividades recreo-deportivas, beneficiadas en Nuevo Comienzo</t>
  </si>
  <si>
    <t>Número de Mujeres participantes  en la estrategia  Juégate en contra la violencia de las mujeres</t>
  </si>
  <si>
    <t>Formación  y preparación de Deportistas</t>
  </si>
  <si>
    <t>Liderazgo deportivo y de alto rendimiento</t>
  </si>
  <si>
    <t xml:space="preserve">Número de entrenadores contratados para la preparación y formación de deportistas convencionales y paranacionales de las selecciones deportivas departamentales. </t>
  </si>
  <si>
    <t xml:space="preserve">Contrato_N_014-2020_
Contrato_N_015-2020_
Contrato_N_010-2020_
Contrato_N_012-2020_
Contrato_N_013-2020_
Contrato_N_016_-2020_
Contrato_N_011-2020_
Contrato_N_017-2020_
Contrato_N_021-2020_
Contrato_N_022-2020_
Contrato_N_026-2020_
Contrato_N_028-2020_
Contrato_N_018-2020_
Contrato_N_023-2020_
Contrato_N_031-2020_
Contrato_N_020-2020_
Contrato_N_032-2020_
Contrato_N_024-2020_
Contrato_N_027-2020_
Contrato_N_030-2020_
Contrato_N_029-2020_
Contrato_N_037-2020_
Contrato_N_031-2020_
Contrato_N_034-2020_
Contrato_N_033-2020_
Contrato_N_035_2020
Contrato_N_036-2020_
Contrato_N_038-2020_
Contrato_N_041-2020_
Contrato_N_042-2020_
Contrato_N_043-2020_
</t>
  </si>
  <si>
    <t>Número de deportistas convencionales y paranacionales participando en competencias nacionales e internacionales</t>
  </si>
  <si>
    <t>RESOLUCIÓN 019 (Julio 15 de 2020)</t>
  </si>
  <si>
    <t xml:space="preserve"> Recursos Propios-Otros</t>
  </si>
  <si>
    <t xml:space="preserve">Número de deportistas beneficiados en el programa de estímulos:  Deportistas talento, reserva deportiva y altos logros. </t>
  </si>
  <si>
    <t>RESOLUCIÓN Nº 018 del 10 de junio de 2020</t>
  </si>
  <si>
    <t>Recursos propios - otros</t>
  </si>
  <si>
    <t>Número Deportistas paranacionales de rendimiento y alto rendimiento beneficiados en el programa talento reserva deportiva y altos logros.</t>
  </si>
  <si>
    <t>Fomento y desarrollo deportivo</t>
  </si>
  <si>
    <t>Córdoba presente e competencias Deportivas Departamentales, regionales, y nacionales</t>
  </si>
  <si>
    <t>Número de deportistas convencionales y paranacionales  participando en los juegos deportivos departamentales</t>
  </si>
  <si>
    <t>-</t>
  </si>
  <si>
    <t xml:space="preserve">Número de deportistas convencionales y paranacionales participando en los juegos deportivos de Mar y Playa </t>
  </si>
  <si>
    <t>Número de deportistas convencionales y paranacionales beneficiados con servicios biomédicos y de apoyo a la formación y seguimiento</t>
  </si>
  <si>
    <t>Número de actores de sector deportivo ( entrenadores, deportistas, árbitros, etc)  certificados por Instituciones educativas y Universidades</t>
  </si>
  <si>
    <t>CPS N°042-2020</t>
  </si>
  <si>
    <t xml:space="preserve">Recursos propios </t>
  </si>
  <si>
    <t>Número  de personas capacitadas en el sector deporte, recreación, educación Física y Actividad Física.</t>
  </si>
  <si>
    <t>Porcentaje Inspecciones, Control y Vigilancias a Ligas Deportivas Del Departamento En Cumplimiento De Sus Estatutos Y Acciones;</t>
  </si>
  <si>
    <t>Prestación de servicios profesionales, con el objeto de coordinar el área de inspección , vigilancia y control y acompañamiento en los procesos con las ligas deportivas en el departamento de Córdoba</t>
  </si>
  <si>
    <t>CPS N°009-2020</t>
  </si>
  <si>
    <t>ninguna</t>
  </si>
  <si>
    <t>Escenarios deportivos y recreativos para la comunidad</t>
  </si>
  <si>
    <t>Número de escenarios intervenidos y equipados para su uso.</t>
  </si>
  <si>
    <t>Secretario y/o Director , Gerente  Responsable:  LEIDY MORENO ZULUAGA</t>
  </si>
  <si>
    <t xml:space="preserve">Secretaría Responsable: INDEPORTES CÓRDOBA </t>
  </si>
  <si>
    <t>Recursos Propios</t>
  </si>
  <si>
    <t xml:space="preserve">Los municipios del departamental beneficiados: Lorica, San bernardo, Monterìa rural y urbano, Canalete, Los córdobas, Moñitos y Tierralta.
</t>
  </si>
  <si>
    <t>No se presentaron dificultades para cumplir la meta programada</t>
  </si>
  <si>
    <t xml:space="preserve">Articular con otras dependencias con el fin de ampliar la cobertura a los 30 municipios </t>
  </si>
  <si>
    <t>Aunar esfuerzos técnicos, administrativos y financieros realizado entre el Ministerio del Deporte y el Instituto Departamental de Deportes de Córdoba – INDEPORTES para el desarrollo de los planes y programas de la dirección de fomento y desarrollo</t>
  </si>
  <si>
    <t>COID-831-2021</t>
  </si>
  <si>
    <t xml:space="preserve">Aunar esfuerzos técnicos, administrativos y financieros realizado entre el Ministerio del Deporte y el Instituto Departamental de Deportes de Córdoba – INDEPORTES para el desarrollo de los planes y programas de la dirección de fomento y desarrollo. </t>
  </si>
  <si>
    <t xml:space="preserve">7 municipios del departamento de Córdoba los cuales son: Tierralta, Valencia, Montelibano, Puerto Escondido, Tuchin, San Andres de Sotavento y Puerto Libertador. </t>
  </si>
  <si>
    <t>AUNAR ESFUERZOS TÉCNICOS, JURÍDICOS, ADMINISTRATIVOS Y FINANCIEROS ENTRE EL MINISTERIO DEL DEPORTE - MINDEPORTE Y EL INSTITUTO DEPARTAMENTAL DE DEPORTES DE CÓRDOBA - INDEPORTES CÓRDOBA, PARA LA EJECUCIÓN DEL PROGRAMA JUEGOS INTERCOLEGIADOS NACIONALES</t>
  </si>
  <si>
    <t>COID-1028-2021</t>
  </si>
  <si>
    <t>Las insituciones educativas trabajaron en el año 2021 en virtualidad, razón que dificulta la articulación del docente a estudiantes para asistir a las jornadas deportivas</t>
  </si>
  <si>
    <t xml:space="preserve">número de niños, niñas, adolescentes y jóvenes del departamento Córdoba participantes en las escuelas recreativas y campamentos juveniles </t>
  </si>
  <si>
    <t xml:space="preserve">Por la emergencia sanitaria y regulaciones dadas por el gobiernos los adultos mayores tienen muchas restricciones en cuanto a sus actividades </t>
  </si>
  <si>
    <t xml:space="preserve">Promover el liderazgo deportivo convencional y paranacional, en el departamento, a partir del desarrollo de estrategias que permitan el apoyo táctico y económico a deportistas.
</t>
  </si>
  <si>
    <t>“Deportistas talento, reserva deportiva y altos logros</t>
  </si>
  <si>
    <t>Apoyo a deportistas mediante programa: deportistas talento, reserva deportiva y altos logros</t>
  </si>
  <si>
    <t>Apoyo a deportistas paranacionales de rendimiento y alto rendimiento beneficiados en el programa talento reserva deportiva y altos logros</t>
  </si>
  <si>
    <t xml:space="preserve">Área biomédica Creada y en funcionamiento, con servicios y complementarios como apoyo a la formación y seguimiento a Deportistas </t>
  </si>
  <si>
    <t>juegos deportivos departamentales</t>
  </si>
  <si>
    <t>Capacidad instalada Certificada por INDEPORTES</t>
  </si>
  <si>
    <t>PRESTACION DE SERVICIOS Creación e implementación del sistema departamental de capacitación de INDEPORTES</t>
  </si>
  <si>
    <t xml:space="preserve">Sistema general de regalias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</si>
</sst>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??\ _€_-;_-@_-"/>
    <numFmt numFmtId="165" formatCode="_-&quot;$&quot;\ * #,##0_-;\-&quot;$&quot;\ * #,##0_-;_-&quot;$&quot;\ * &quot;-&quot;??_-;_-@_-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David"/>
      <family val="2"/>
    </font>
    <font>
      <b/>
      <sz val="10"/>
      <name val="David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" fillId="4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164" fontId="13" fillId="0" borderId="1" xfId="2" applyNumberFormat="1" applyFont="1" applyFill="1" applyBorder="1" applyAlignment="1" applyProtection="1">
      <alignment horizontal="center" vertical="center" textRotation="90" wrapText="1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49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9" fillId="2" borderId="1" xfId="1" applyFont="1" applyFill="1" applyBorder="1" applyAlignment="1" applyProtection="1">
      <alignment horizontal="center" vertical="center" textRotation="90" wrapText="1"/>
      <protection locked="0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" applyNumberFormat="1" applyFont="1" applyFill="1" applyBorder="1" applyAlignment="1" applyProtection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2" xfId="1" applyFont="1" applyBorder="1" applyAlignment="1">
      <alignment horizontal="center" vertical="center" textRotation="90" wrapText="1"/>
    </xf>
    <xf numFmtId="164" fontId="14" fillId="0" borderId="1" xfId="2" applyNumberFormat="1" applyFont="1" applyFill="1" applyBorder="1" applyAlignment="1" applyProtection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wrapText="1"/>
    </xf>
    <xf numFmtId="9" fontId="12" fillId="0" borderId="1" xfId="4" applyFont="1" applyFill="1" applyBorder="1" applyAlignment="1" applyProtection="1">
      <alignment horizontal="center" vertical="center" wrapText="1"/>
    </xf>
    <xf numFmtId="165" fontId="12" fillId="0" borderId="1" xfId="3" applyNumberFormat="1" applyFont="1" applyFill="1" applyBorder="1" applyAlignment="1" applyProtection="1">
      <alignment horizontal="center" vertical="center" wrapText="1"/>
    </xf>
    <xf numFmtId="10" fontId="12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9" fontId="12" fillId="5" borderId="1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9" fontId="17" fillId="0" borderId="1" xfId="4" applyFont="1" applyFill="1" applyBorder="1" applyAlignment="1" applyProtection="1">
      <alignment horizontal="center" vertical="center" wrapText="1"/>
    </xf>
    <xf numFmtId="165" fontId="17" fillId="0" borderId="1" xfId="3" applyNumberFormat="1" applyFont="1" applyFill="1" applyBorder="1" applyAlignment="1" applyProtection="1">
      <alignment horizontal="center" vertical="center" wrapText="1"/>
    </xf>
    <xf numFmtId="10" fontId="17" fillId="0" borderId="1" xfId="1" applyNumberFormat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44" fontId="15" fillId="5" borderId="1" xfId="3" applyFont="1" applyFill="1" applyBorder="1" applyAlignment="1">
      <alignment horizontal="center" vertical="center" wrapText="1"/>
    </xf>
    <xf numFmtId="9" fontId="12" fillId="0" borderId="1" xfId="1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textRotation="90" wrapText="1"/>
    </xf>
    <xf numFmtId="44" fontId="15" fillId="6" borderId="1" xfId="3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 textRotation="90" wrapText="1"/>
    </xf>
    <xf numFmtId="0" fontId="12" fillId="0" borderId="1" xfId="0" applyFont="1" applyFill="1" applyBorder="1"/>
    <xf numFmtId="166" fontId="15" fillId="5" borderId="1" xfId="3" applyNumberFormat="1" applyFont="1" applyFill="1" applyBorder="1" applyAlignment="1">
      <alignment horizontal="center" vertical="center" wrapText="1"/>
    </xf>
    <xf numFmtId="166" fontId="11" fillId="5" borderId="1" xfId="3" applyNumberFormat="1" applyFont="1" applyFill="1" applyBorder="1" applyAlignment="1">
      <alignment horizontal="center" vertical="center" wrapText="1"/>
    </xf>
    <xf numFmtId="166" fontId="15" fillId="6" borderId="1" xfId="3" applyNumberFormat="1" applyFont="1" applyFill="1" applyBorder="1" applyAlignment="1">
      <alignment horizontal="center" vertical="center" wrapText="1"/>
    </xf>
  </cellXfs>
  <cellStyles count="5">
    <cellStyle name="Millares" xfId="2" builtinId="3"/>
    <cellStyle name="Moneda" xfId="3" builtinId="4"/>
    <cellStyle name="Normal" xfId="0" builtinId="0"/>
    <cellStyle name="Normal 3" xfId="1" xr:uid="{00000000-0005-0000-0000-000002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3</xdr:col>
      <xdr:colOff>240324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2983524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zoomScale="75" zoomScaleNormal="75" workbookViewId="0">
      <selection activeCell="R11" sqref="R11"/>
    </sheetView>
  </sheetViews>
  <sheetFormatPr baseColWidth="10" defaultRowHeight="15" x14ac:dyDescent="0.25"/>
  <cols>
    <col min="1" max="1" width="13.5703125" customWidth="1"/>
    <col min="2" max="2" width="14.5703125" customWidth="1"/>
    <col min="3" max="3" width="14.7109375" customWidth="1"/>
    <col min="4" max="4" width="10" customWidth="1"/>
    <col min="5" max="5" width="11.42578125" customWidth="1"/>
    <col min="6" max="6" width="12.28515625" customWidth="1"/>
    <col min="7" max="7" width="16.7109375" customWidth="1"/>
    <col min="8" max="8" width="8.85546875" customWidth="1"/>
    <col min="9" max="9" width="10.85546875" customWidth="1"/>
    <col min="10" max="10" width="10.7109375" style="26" customWidth="1"/>
    <col min="11" max="11" width="11.7109375" style="26" customWidth="1"/>
    <col min="12" max="12" width="16.42578125" style="26" customWidth="1"/>
    <col min="13" max="13" width="18.85546875" style="26" customWidth="1"/>
    <col min="14" max="14" width="12.140625" customWidth="1"/>
    <col min="15" max="15" width="31.28515625" customWidth="1"/>
    <col min="16" max="16" width="18.28515625" customWidth="1"/>
    <col min="17" max="17" width="16.28515625" customWidth="1"/>
    <col min="18" max="18" width="9.5703125" customWidth="1"/>
    <col min="19" max="21" width="11.140625" customWidth="1"/>
    <col min="22" max="22" width="12.28515625" customWidth="1"/>
    <col min="23" max="23" width="13.140625" customWidth="1"/>
    <col min="24" max="24" width="19.28515625" customWidth="1"/>
    <col min="25" max="25" width="22.7109375" customWidth="1"/>
  </cols>
  <sheetData>
    <row r="1" spans="1:25" ht="15.75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 x14ac:dyDescent="0.2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 x14ac:dyDescent="0.25">
      <c r="A3" s="30" t="s">
        <v>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.75" x14ac:dyDescent="0.25">
      <c r="A4" s="30" t="s">
        <v>74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5.75" x14ac:dyDescent="0.25">
      <c r="A5" s="30" t="s">
        <v>130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x14ac:dyDescent="0.25">
      <c r="A6" s="30" t="s">
        <v>131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5" customHeight="1" x14ac:dyDescent="0.25">
      <c r="A7" s="32" t="s">
        <v>72</v>
      </c>
      <c r="B7" s="32" t="s">
        <v>17</v>
      </c>
      <c r="C7" s="32" t="s">
        <v>19</v>
      </c>
      <c r="D7" s="32" t="s">
        <v>0</v>
      </c>
      <c r="E7" s="27" t="s">
        <v>18</v>
      </c>
      <c r="F7" s="29" t="s">
        <v>77</v>
      </c>
      <c r="G7" s="29" t="s">
        <v>1</v>
      </c>
      <c r="H7" s="31" t="s">
        <v>24</v>
      </c>
      <c r="I7" s="27" t="s">
        <v>20</v>
      </c>
      <c r="J7" s="27"/>
      <c r="K7" s="27"/>
      <c r="L7" s="27" t="s">
        <v>21</v>
      </c>
      <c r="M7" s="27"/>
      <c r="N7" s="27"/>
      <c r="O7" s="27" t="s">
        <v>25</v>
      </c>
      <c r="P7" s="27" t="s">
        <v>71</v>
      </c>
      <c r="Q7" s="27" t="s">
        <v>2</v>
      </c>
      <c r="R7" s="31" t="s">
        <v>3</v>
      </c>
      <c r="S7" s="27" t="s">
        <v>4</v>
      </c>
      <c r="T7" s="27"/>
      <c r="U7" s="27"/>
      <c r="V7" s="27" t="s">
        <v>5</v>
      </c>
      <c r="W7" s="27"/>
      <c r="X7" s="27"/>
      <c r="Y7" s="27"/>
    </row>
    <row r="8" spans="1:25" x14ac:dyDescent="0.25">
      <c r="A8" s="32"/>
      <c r="B8" s="32"/>
      <c r="C8" s="32"/>
      <c r="D8" s="32"/>
      <c r="E8" s="27"/>
      <c r="F8" s="29"/>
      <c r="G8" s="29"/>
      <c r="H8" s="31"/>
      <c r="I8" s="27"/>
      <c r="J8" s="27"/>
      <c r="K8" s="27"/>
      <c r="L8" s="27"/>
      <c r="M8" s="27"/>
      <c r="N8" s="27"/>
      <c r="O8" s="27"/>
      <c r="P8" s="27"/>
      <c r="Q8" s="27"/>
      <c r="R8" s="31"/>
      <c r="S8" s="27" t="s">
        <v>22</v>
      </c>
      <c r="T8" s="27"/>
      <c r="U8" s="27"/>
      <c r="V8" s="27"/>
      <c r="W8" s="27"/>
      <c r="X8" s="27"/>
      <c r="Y8" s="27"/>
    </row>
    <row r="9" spans="1:25" ht="24.75" customHeight="1" x14ac:dyDescent="0.25">
      <c r="A9" s="32"/>
      <c r="B9" s="32"/>
      <c r="C9" s="32"/>
      <c r="D9" s="32"/>
      <c r="E9" s="27"/>
      <c r="F9" s="29"/>
      <c r="G9" s="29"/>
      <c r="H9" s="31"/>
      <c r="I9" s="27" t="s">
        <v>6</v>
      </c>
      <c r="J9" s="27"/>
      <c r="K9" s="27"/>
      <c r="L9" s="28" t="s">
        <v>7</v>
      </c>
      <c r="M9" s="28"/>
      <c r="N9" s="28"/>
      <c r="O9" s="27"/>
      <c r="P9" s="27"/>
      <c r="Q9" s="27"/>
      <c r="R9" s="31"/>
      <c r="S9" s="27" t="s">
        <v>8</v>
      </c>
      <c r="T9" s="27"/>
      <c r="U9" s="21" t="s">
        <v>9</v>
      </c>
      <c r="V9" s="27" t="s">
        <v>10</v>
      </c>
      <c r="W9" s="27" t="s">
        <v>11</v>
      </c>
      <c r="X9" s="27" t="s">
        <v>26</v>
      </c>
      <c r="Y9" s="27" t="s">
        <v>23</v>
      </c>
    </row>
    <row r="10" spans="1:25" ht="74.25" customHeight="1" x14ac:dyDescent="0.25">
      <c r="A10" s="32"/>
      <c r="B10" s="32"/>
      <c r="C10" s="32"/>
      <c r="D10" s="32"/>
      <c r="E10" s="27"/>
      <c r="F10" s="29"/>
      <c r="G10" s="29"/>
      <c r="H10" s="31"/>
      <c r="I10" s="21" t="s">
        <v>75</v>
      </c>
      <c r="J10" s="24" t="s">
        <v>76</v>
      </c>
      <c r="K10" s="24" t="s">
        <v>78</v>
      </c>
      <c r="L10" s="24" t="s">
        <v>79</v>
      </c>
      <c r="M10" s="24" t="s">
        <v>80</v>
      </c>
      <c r="N10" s="21" t="s">
        <v>81</v>
      </c>
      <c r="O10" s="27"/>
      <c r="P10" s="27"/>
      <c r="Q10" s="27"/>
      <c r="R10" s="31"/>
      <c r="S10" s="22" t="s">
        <v>12</v>
      </c>
      <c r="T10" s="22" t="s">
        <v>13</v>
      </c>
      <c r="U10" s="21" t="s">
        <v>14</v>
      </c>
      <c r="V10" s="27"/>
      <c r="W10" s="27"/>
      <c r="X10" s="27"/>
      <c r="Y10" s="27"/>
    </row>
    <row r="11" spans="1:25" ht="204" customHeight="1" x14ac:dyDescent="0.25">
      <c r="A11" s="38" t="s">
        <v>82</v>
      </c>
      <c r="B11" s="39" t="s">
        <v>83</v>
      </c>
      <c r="C11" s="39" t="s">
        <v>84</v>
      </c>
      <c r="D11" s="40" t="s">
        <v>85</v>
      </c>
      <c r="E11" s="41" t="s">
        <v>86</v>
      </c>
      <c r="F11" s="74">
        <f>L11+L12+L13+L14</f>
        <v>731400619</v>
      </c>
      <c r="G11" s="42" t="s">
        <v>87</v>
      </c>
      <c r="H11" s="42">
        <v>1627</v>
      </c>
      <c r="I11" s="42">
        <v>2150</v>
      </c>
      <c r="J11" s="25">
        <v>3100</v>
      </c>
      <c r="K11" s="43">
        <f>J11/I11</f>
        <v>1.441860465116279</v>
      </c>
      <c r="L11" s="44">
        <v>61265145</v>
      </c>
      <c r="M11" s="44">
        <v>8257500</v>
      </c>
      <c r="N11" s="45">
        <f t="shared" ref="N11:N22" si="0">M11/L11</f>
        <v>0.13478299937101268</v>
      </c>
      <c r="O11" s="25" t="s">
        <v>88</v>
      </c>
      <c r="P11" s="25" t="s">
        <v>133</v>
      </c>
      <c r="Q11" s="25" t="s">
        <v>90</v>
      </c>
      <c r="R11" s="25" t="s">
        <v>132</v>
      </c>
      <c r="S11" s="46">
        <v>2150</v>
      </c>
      <c r="T11" s="42">
        <v>3100</v>
      </c>
      <c r="U11" s="47">
        <v>3100</v>
      </c>
      <c r="V11" s="48">
        <v>1</v>
      </c>
      <c r="W11" s="47" t="s">
        <v>92</v>
      </c>
      <c r="X11" s="47" t="s">
        <v>134</v>
      </c>
      <c r="Y11" s="47" t="s">
        <v>135</v>
      </c>
    </row>
    <row r="12" spans="1:25" ht="156" customHeight="1" x14ac:dyDescent="0.25">
      <c r="A12" s="49"/>
      <c r="B12" s="50"/>
      <c r="C12" s="50"/>
      <c r="D12" s="40"/>
      <c r="E12" s="41"/>
      <c r="F12" s="74"/>
      <c r="G12" s="51" t="s">
        <v>94</v>
      </c>
      <c r="H12" s="51">
        <v>400</v>
      </c>
      <c r="I12" s="51">
        <v>300</v>
      </c>
      <c r="J12" s="25">
        <v>800</v>
      </c>
      <c r="K12" s="43">
        <f t="shared" ref="K12:K29" si="1">J12/I12</f>
        <v>2.6666666666666665</v>
      </c>
      <c r="L12" s="44">
        <v>488646595</v>
      </c>
      <c r="M12" s="44">
        <v>77000000</v>
      </c>
      <c r="N12" s="45">
        <f t="shared" si="0"/>
        <v>0.15757809588338581</v>
      </c>
      <c r="O12" s="52" t="s">
        <v>136</v>
      </c>
      <c r="P12" s="25" t="s">
        <v>89</v>
      </c>
      <c r="Q12" s="25" t="s">
        <v>137</v>
      </c>
      <c r="R12" s="25" t="s">
        <v>91</v>
      </c>
      <c r="S12" s="46">
        <v>300</v>
      </c>
      <c r="T12" s="42">
        <v>800</v>
      </c>
      <c r="U12" s="53">
        <v>800</v>
      </c>
      <c r="V12" s="48">
        <v>0.84</v>
      </c>
      <c r="W12" s="47" t="s">
        <v>92</v>
      </c>
      <c r="X12" s="47" t="s">
        <v>134</v>
      </c>
      <c r="Y12" s="47" t="s">
        <v>135</v>
      </c>
    </row>
    <row r="13" spans="1:25" ht="144.75" customHeight="1" x14ac:dyDescent="0.25">
      <c r="A13" s="49"/>
      <c r="B13" s="50"/>
      <c r="C13" s="50"/>
      <c r="D13" s="40"/>
      <c r="E13" s="41"/>
      <c r="F13" s="74"/>
      <c r="G13" s="51" t="s">
        <v>95</v>
      </c>
      <c r="H13" s="51">
        <v>420</v>
      </c>
      <c r="I13" s="51">
        <v>425</v>
      </c>
      <c r="J13" s="25">
        <v>1197</v>
      </c>
      <c r="K13" s="43">
        <f>J13/I13</f>
        <v>2.8164705882352941</v>
      </c>
      <c r="L13" s="44">
        <v>61225145</v>
      </c>
      <c r="M13" s="44">
        <v>76499231</v>
      </c>
      <c r="N13" s="45">
        <f t="shared" si="0"/>
        <v>1.2494740682116801</v>
      </c>
      <c r="O13" s="25" t="s">
        <v>138</v>
      </c>
      <c r="P13" s="25" t="s">
        <v>139</v>
      </c>
      <c r="Q13" s="25" t="s">
        <v>137</v>
      </c>
      <c r="R13" s="25" t="s">
        <v>91</v>
      </c>
      <c r="S13" s="46">
        <v>425</v>
      </c>
      <c r="T13" s="42">
        <v>1197</v>
      </c>
      <c r="U13" s="53">
        <v>1197</v>
      </c>
      <c r="V13" s="48">
        <v>0.9</v>
      </c>
      <c r="W13" s="47" t="s">
        <v>92</v>
      </c>
      <c r="X13" s="47" t="s">
        <v>134</v>
      </c>
      <c r="Y13" s="47" t="s">
        <v>92</v>
      </c>
    </row>
    <row r="14" spans="1:25" ht="216" customHeight="1" x14ac:dyDescent="0.25">
      <c r="A14" s="49"/>
      <c r="B14" s="50"/>
      <c r="C14" s="50"/>
      <c r="D14" s="40"/>
      <c r="E14" s="41"/>
      <c r="F14" s="74"/>
      <c r="G14" s="54" t="s">
        <v>98</v>
      </c>
      <c r="H14" s="54">
        <v>48000</v>
      </c>
      <c r="I14" s="54">
        <v>48000</v>
      </c>
      <c r="J14" s="55">
        <v>9400</v>
      </c>
      <c r="K14" s="56">
        <f t="shared" si="1"/>
        <v>0.19583333333333333</v>
      </c>
      <c r="L14" s="57">
        <v>120263734</v>
      </c>
      <c r="M14" s="44">
        <v>236126730</v>
      </c>
      <c r="N14" s="58">
        <f t="shared" si="0"/>
        <v>1.9634076054881182</v>
      </c>
      <c r="O14" s="55" t="s">
        <v>140</v>
      </c>
      <c r="P14" s="25" t="s">
        <v>89</v>
      </c>
      <c r="Q14" s="55" t="s">
        <v>141</v>
      </c>
      <c r="R14" s="25" t="s">
        <v>91</v>
      </c>
      <c r="S14" s="46">
        <v>48000</v>
      </c>
      <c r="T14" s="42">
        <v>9400</v>
      </c>
      <c r="U14" s="59">
        <v>9400</v>
      </c>
      <c r="V14" s="48">
        <v>0.2</v>
      </c>
      <c r="W14" s="47" t="s">
        <v>92</v>
      </c>
      <c r="X14" s="47" t="s">
        <v>142</v>
      </c>
      <c r="Y14" s="47" t="s">
        <v>93</v>
      </c>
    </row>
    <row r="15" spans="1:25" ht="146.25" customHeight="1" x14ac:dyDescent="0.25">
      <c r="A15" s="49"/>
      <c r="B15" s="50"/>
      <c r="C15" s="50"/>
      <c r="D15" s="40"/>
      <c r="E15" s="33" t="s">
        <v>99</v>
      </c>
      <c r="F15" s="74">
        <f>L15+L16+L17+L18</f>
        <v>266129580</v>
      </c>
      <c r="G15" s="51" t="s">
        <v>143</v>
      </c>
      <c r="H15" s="51">
        <v>400</v>
      </c>
      <c r="I15" s="51">
        <v>520</v>
      </c>
      <c r="J15" s="25">
        <v>1114</v>
      </c>
      <c r="K15" s="43">
        <f t="shared" si="1"/>
        <v>2.1423076923076922</v>
      </c>
      <c r="L15" s="44">
        <f>258629580/3</f>
        <v>86209860</v>
      </c>
      <c r="M15" s="44">
        <v>115500000</v>
      </c>
      <c r="N15" s="45">
        <f t="shared" si="0"/>
        <v>1.3397539446183997</v>
      </c>
      <c r="O15" s="25" t="s">
        <v>136</v>
      </c>
      <c r="P15" s="25" t="s">
        <v>89</v>
      </c>
      <c r="Q15" s="25" t="s">
        <v>137</v>
      </c>
      <c r="R15" s="25" t="s">
        <v>91</v>
      </c>
      <c r="S15" s="46">
        <v>520</v>
      </c>
      <c r="T15" s="42">
        <v>1114</v>
      </c>
      <c r="U15" s="53">
        <v>1114</v>
      </c>
      <c r="V15" s="61">
        <v>0.83</v>
      </c>
      <c r="W15" s="47" t="s">
        <v>92</v>
      </c>
      <c r="X15" s="47" t="s">
        <v>134</v>
      </c>
      <c r="Y15" s="47" t="s">
        <v>92</v>
      </c>
    </row>
    <row r="16" spans="1:25" ht="153.75" customHeight="1" x14ac:dyDescent="0.25">
      <c r="A16" s="49"/>
      <c r="B16" s="50"/>
      <c r="C16" s="50"/>
      <c r="D16" s="40"/>
      <c r="E16" s="33"/>
      <c r="F16" s="74"/>
      <c r="G16" s="51" t="s">
        <v>100</v>
      </c>
      <c r="H16" s="51">
        <v>0</v>
      </c>
      <c r="I16" s="51">
        <v>500</v>
      </c>
      <c r="J16" s="25">
        <v>2278</v>
      </c>
      <c r="K16" s="43">
        <f t="shared" si="1"/>
        <v>4.556</v>
      </c>
      <c r="L16" s="44">
        <f>258629580/3</f>
        <v>86209860</v>
      </c>
      <c r="M16" s="44">
        <v>77000000</v>
      </c>
      <c r="N16" s="45">
        <f t="shared" si="0"/>
        <v>0.8931692964122665</v>
      </c>
      <c r="O16" s="25" t="s">
        <v>136</v>
      </c>
      <c r="P16" s="25" t="s">
        <v>89</v>
      </c>
      <c r="Q16" s="25" t="s">
        <v>137</v>
      </c>
      <c r="R16" s="25" t="s">
        <v>91</v>
      </c>
      <c r="S16" s="46">
        <v>500</v>
      </c>
      <c r="T16" s="42">
        <v>2278</v>
      </c>
      <c r="U16" s="53">
        <v>2278</v>
      </c>
      <c r="V16" s="61">
        <v>0.95</v>
      </c>
      <c r="W16" s="47" t="s">
        <v>92</v>
      </c>
      <c r="X16" s="47" t="s">
        <v>134</v>
      </c>
      <c r="Y16" s="47" t="s">
        <v>92</v>
      </c>
    </row>
    <row r="17" spans="1:25" ht="90" customHeight="1" x14ac:dyDescent="0.25">
      <c r="A17" s="49"/>
      <c r="B17" s="50"/>
      <c r="C17" s="50"/>
      <c r="D17" s="40"/>
      <c r="E17" s="33"/>
      <c r="F17" s="74"/>
      <c r="G17" s="51" t="s">
        <v>101</v>
      </c>
      <c r="H17" s="51">
        <v>4800</v>
      </c>
      <c r="I17" s="51">
        <v>4800</v>
      </c>
      <c r="J17" s="25">
        <v>1747</v>
      </c>
      <c r="K17" s="43">
        <f t="shared" si="1"/>
        <v>0.36395833333333333</v>
      </c>
      <c r="L17" s="44">
        <f>258629580/3</f>
        <v>86209860</v>
      </c>
      <c r="M17" s="44">
        <v>77000000</v>
      </c>
      <c r="N17" s="45">
        <f t="shared" si="0"/>
        <v>0.8931692964122665</v>
      </c>
      <c r="O17" s="25" t="s">
        <v>136</v>
      </c>
      <c r="P17" s="25" t="s">
        <v>89</v>
      </c>
      <c r="Q17" s="25" t="s">
        <v>137</v>
      </c>
      <c r="R17" s="25" t="s">
        <v>91</v>
      </c>
      <c r="S17" s="46">
        <v>4800</v>
      </c>
      <c r="T17" s="42">
        <v>1747</v>
      </c>
      <c r="U17" s="53">
        <v>1747</v>
      </c>
      <c r="V17" s="61">
        <v>0.35</v>
      </c>
      <c r="W17" s="47" t="s">
        <v>92</v>
      </c>
      <c r="X17" s="47" t="s">
        <v>144</v>
      </c>
      <c r="Y17" s="47" t="s">
        <v>93</v>
      </c>
    </row>
    <row r="18" spans="1:25" ht="90" customHeight="1" x14ac:dyDescent="0.25">
      <c r="A18" s="49"/>
      <c r="B18" s="50"/>
      <c r="C18" s="50"/>
      <c r="D18" s="40"/>
      <c r="E18" s="33"/>
      <c r="F18" s="74"/>
      <c r="G18" s="51" t="s">
        <v>102</v>
      </c>
      <c r="H18" s="51">
        <v>0</v>
      </c>
      <c r="I18" s="51">
        <v>150</v>
      </c>
      <c r="J18" s="25">
        <v>150</v>
      </c>
      <c r="K18" s="43">
        <f t="shared" si="1"/>
        <v>1</v>
      </c>
      <c r="L18" s="44">
        <v>7500000</v>
      </c>
      <c r="M18" s="44">
        <v>6500000</v>
      </c>
      <c r="N18" s="45">
        <f t="shared" si="0"/>
        <v>0.8666666666666667</v>
      </c>
      <c r="O18" s="25" t="s">
        <v>96</v>
      </c>
      <c r="P18" s="25" t="s">
        <v>89</v>
      </c>
      <c r="Q18" s="25" t="s">
        <v>97</v>
      </c>
      <c r="R18" s="25" t="s">
        <v>91</v>
      </c>
      <c r="S18" s="46">
        <v>150</v>
      </c>
      <c r="T18" s="42">
        <v>150</v>
      </c>
      <c r="U18" s="53">
        <v>150</v>
      </c>
      <c r="V18" s="61">
        <v>0.83</v>
      </c>
      <c r="W18" s="47" t="s">
        <v>92</v>
      </c>
      <c r="X18" s="47" t="s">
        <v>134</v>
      </c>
      <c r="Y18" s="47" t="s">
        <v>135</v>
      </c>
    </row>
    <row r="19" spans="1:25" ht="135.75" customHeight="1" x14ac:dyDescent="0.25">
      <c r="A19" s="49"/>
      <c r="B19" s="50"/>
      <c r="C19" s="50"/>
      <c r="D19" s="40" t="s">
        <v>103</v>
      </c>
      <c r="E19" s="33" t="s">
        <v>104</v>
      </c>
      <c r="F19" s="75">
        <f>L19+L20+L21+L22</f>
        <v>484000000</v>
      </c>
      <c r="G19" s="51" t="s">
        <v>105</v>
      </c>
      <c r="H19" s="62">
        <v>35</v>
      </c>
      <c r="I19" s="62">
        <v>25</v>
      </c>
      <c r="J19" s="25">
        <v>25</v>
      </c>
      <c r="K19" s="43">
        <f t="shared" si="1"/>
        <v>1</v>
      </c>
      <c r="L19" s="44">
        <v>400000000</v>
      </c>
      <c r="M19" s="44">
        <v>281713148</v>
      </c>
      <c r="N19" s="45">
        <f t="shared" si="0"/>
        <v>0.70428287000000001</v>
      </c>
      <c r="O19" s="25" t="s">
        <v>145</v>
      </c>
      <c r="P19" s="25" t="s">
        <v>89</v>
      </c>
      <c r="Q19" s="25" t="s">
        <v>106</v>
      </c>
      <c r="R19" s="25" t="s">
        <v>132</v>
      </c>
      <c r="S19" s="46">
        <v>35</v>
      </c>
      <c r="T19" s="42">
        <v>25</v>
      </c>
      <c r="U19" s="47">
        <v>25</v>
      </c>
      <c r="V19" s="61">
        <v>0.9</v>
      </c>
      <c r="W19" s="47" t="s">
        <v>92</v>
      </c>
      <c r="X19" s="47" t="s">
        <v>134</v>
      </c>
      <c r="Y19" s="47" t="s">
        <v>135</v>
      </c>
    </row>
    <row r="20" spans="1:25" ht="152.25" customHeight="1" x14ac:dyDescent="0.25">
      <c r="A20" s="49"/>
      <c r="B20" s="50"/>
      <c r="C20" s="50"/>
      <c r="D20" s="40"/>
      <c r="E20" s="33"/>
      <c r="F20" s="75"/>
      <c r="G20" s="51" t="s">
        <v>107</v>
      </c>
      <c r="H20" s="62">
        <v>280</v>
      </c>
      <c r="I20" s="62">
        <v>280</v>
      </c>
      <c r="J20" s="25">
        <v>1025</v>
      </c>
      <c r="K20" s="43">
        <f t="shared" si="1"/>
        <v>3.6607142857142856</v>
      </c>
      <c r="L20" s="44">
        <v>29423883</v>
      </c>
      <c r="M20" s="44">
        <v>1257371710</v>
      </c>
      <c r="N20" s="45">
        <f t="shared" si="0"/>
        <v>42.733031191022611</v>
      </c>
      <c r="O20" s="52" t="s">
        <v>146</v>
      </c>
      <c r="P20" s="25" t="s">
        <v>89</v>
      </c>
      <c r="Q20" s="25" t="s">
        <v>108</v>
      </c>
      <c r="R20" s="25" t="s">
        <v>109</v>
      </c>
      <c r="S20" s="46">
        <v>280</v>
      </c>
      <c r="T20" s="42">
        <v>1025</v>
      </c>
      <c r="U20" s="47">
        <v>1025</v>
      </c>
      <c r="V20" s="61">
        <v>1</v>
      </c>
      <c r="W20" s="47" t="s">
        <v>92</v>
      </c>
      <c r="X20" s="47" t="s">
        <v>134</v>
      </c>
      <c r="Y20" s="47" t="s">
        <v>135</v>
      </c>
    </row>
    <row r="21" spans="1:25" ht="144" customHeight="1" x14ac:dyDescent="0.25">
      <c r="A21" s="49"/>
      <c r="B21" s="50"/>
      <c r="C21" s="50"/>
      <c r="D21" s="40"/>
      <c r="E21" s="33"/>
      <c r="F21" s="75"/>
      <c r="G21" s="51" t="s">
        <v>110</v>
      </c>
      <c r="H21" s="62">
        <v>3</v>
      </c>
      <c r="I21" s="62">
        <v>15</v>
      </c>
      <c r="J21" s="25">
        <v>24</v>
      </c>
      <c r="K21" s="43">
        <f t="shared" si="1"/>
        <v>1.6</v>
      </c>
      <c r="L21" s="44">
        <v>27500000</v>
      </c>
      <c r="M21" s="44">
        <v>120913520</v>
      </c>
      <c r="N21" s="45">
        <f t="shared" si="0"/>
        <v>4.3968552727272732</v>
      </c>
      <c r="O21" s="52" t="s">
        <v>147</v>
      </c>
      <c r="P21" s="25" t="s">
        <v>89</v>
      </c>
      <c r="Q21" s="25" t="s">
        <v>111</v>
      </c>
      <c r="R21" s="25" t="s">
        <v>112</v>
      </c>
      <c r="S21" s="46">
        <v>15</v>
      </c>
      <c r="T21" s="42">
        <v>24</v>
      </c>
      <c r="U21" s="47">
        <v>24</v>
      </c>
      <c r="V21" s="61">
        <v>1</v>
      </c>
      <c r="W21" s="47" t="s">
        <v>92</v>
      </c>
      <c r="X21" s="47" t="s">
        <v>134</v>
      </c>
      <c r="Y21" s="47" t="s">
        <v>135</v>
      </c>
    </row>
    <row r="22" spans="1:25" ht="195" customHeight="1" x14ac:dyDescent="0.25">
      <c r="A22" s="49"/>
      <c r="B22" s="50"/>
      <c r="C22" s="50"/>
      <c r="D22" s="40"/>
      <c r="E22" s="33"/>
      <c r="F22" s="75"/>
      <c r="G22" s="51" t="s">
        <v>113</v>
      </c>
      <c r="H22" s="62">
        <v>0</v>
      </c>
      <c r="I22" s="62">
        <v>30</v>
      </c>
      <c r="J22" s="25">
        <v>76</v>
      </c>
      <c r="K22" s="43">
        <f t="shared" si="1"/>
        <v>2.5333333333333332</v>
      </c>
      <c r="L22" s="44">
        <v>27076117</v>
      </c>
      <c r="M22" s="44">
        <v>54348497</v>
      </c>
      <c r="N22" s="45">
        <f t="shared" si="0"/>
        <v>2.007248565220781</v>
      </c>
      <c r="O22" s="52" t="s">
        <v>148</v>
      </c>
      <c r="P22" s="25" t="s">
        <v>89</v>
      </c>
      <c r="Q22" s="25" t="s">
        <v>111</v>
      </c>
      <c r="R22" s="25" t="s">
        <v>112</v>
      </c>
      <c r="S22" s="46">
        <v>30</v>
      </c>
      <c r="T22" s="42">
        <v>76</v>
      </c>
      <c r="U22" s="47">
        <v>76</v>
      </c>
      <c r="V22" s="61">
        <v>1</v>
      </c>
      <c r="W22" s="47" t="s">
        <v>92</v>
      </c>
      <c r="X22" s="47" t="s">
        <v>134</v>
      </c>
      <c r="Y22" s="47" t="s">
        <v>135</v>
      </c>
    </row>
    <row r="23" spans="1:25" ht="138" customHeight="1" x14ac:dyDescent="0.25">
      <c r="A23" s="49"/>
      <c r="B23" s="50"/>
      <c r="C23" s="50"/>
      <c r="D23" s="63" t="s">
        <v>114</v>
      </c>
      <c r="E23" s="33" t="s">
        <v>115</v>
      </c>
      <c r="F23" s="60" t="str">
        <f>L25</f>
        <v>-</v>
      </c>
      <c r="G23" s="51" t="s">
        <v>116</v>
      </c>
      <c r="H23" s="62">
        <v>0</v>
      </c>
      <c r="I23" s="62">
        <v>700</v>
      </c>
      <c r="J23" s="25">
        <v>3088</v>
      </c>
      <c r="K23" s="43">
        <f t="shared" si="1"/>
        <v>4.411428571428571</v>
      </c>
      <c r="L23" s="44" t="s">
        <v>117</v>
      </c>
      <c r="M23" s="44">
        <v>650000000</v>
      </c>
      <c r="N23" s="45">
        <v>0</v>
      </c>
      <c r="O23" s="52" t="s">
        <v>150</v>
      </c>
      <c r="P23" s="25" t="s">
        <v>89</v>
      </c>
      <c r="Q23" s="25"/>
      <c r="R23" s="25" t="s">
        <v>112</v>
      </c>
      <c r="S23" s="46">
        <v>700</v>
      </c>
      <c r="T23" s="42">
        <v>3088</v>
      </c>
      <c r="U23" s="47">
        <v>3088</v>
      </c>
      <c r="V23" s="61">
        <v>1</v>
      </c>
      <c r="W23" s="47" t="s">
        <v>92</v>
      </c>
      <c r="X23" s="47" t="s">
        <v>134</v>
      </c>
      <c r="Y23" s="47" t="s">
        <v>135</v>
      </c>
    </row>
    <row r="24" spans="1:25" ht="143.25" customHeight="1" x14ac:dyDescent="0.25">
      <c r="A24" s="49"/>
      <c r="B24" s="50"/>
      <c r="C24" s="50"/>
      <c r="D24" s="63"/>
      <c r="E24" s="33"/>
      <c r="F24" s="60"/>
      <c r="G24" s="51" t="s">
        <v>118</v>
      </c>
      <c r="H24" s="62">
        <v>0</v>
      </c>
      <c r="I24" s="62">
        <v>30</v>
      </c>
      <c r="J24" s="25">
        <v>32</v>
      </c>
      <c r="K24" s="43">
        <f t="shared" si="1"/>
        <v>1.0666666666666667</v>
      </c>
      <c r="L24" s="44" t="s">
        <v>117</v>
      </c>
      <c r="M24" s="44" t="s">
        <v>117</v>
      </c>
      <c r="N24" s="45">
        <v>0</v>
      </c>
      <c r="O24" s="52" t="s">
        <v>117</v>
      </c>
      <c r="P24" s="25" t="s">
        <v>89</v>
      </c>
      <c r="Q24" s="25"/>
      <c r="R24" s="25" t="s">
        <v>112</v>
      </c>
      <c r="S24" s="46">
        <v>30</v>
      </c>
      <c r="T24" s="42">
        <v>31</v>
      </c>
      <c r="U24" s="47">
        <v>31</v>
      </c>
      <c r="V24" s="61">
        <v>1</v>
      </c>
      <c r="W24" s="47" t="s">
        <v>92</v>
      </c>
      <c r="X24" s="47" t="s">
        <v>134</v>
      </c>
      <c r="Y24" s="47" t="s">
        <v>135</v>
      </c>
    </row>
    <row r="25" spans="1:25" ht="153" customHeight="1" x14ac:dyDescent="0.25">
      <c r="A25" s="49"/>
      <c r="B25" s="50"/>
      <c r="C25" s="50"/>
      <c r="D25" s="63"/>
      <c r="E25" s="33"/>
      <c r="F25" s="60"/>
      <c r="G25" s="51" t="s">
        <v>119</v>
      </c>
      <c r="H25" s="62">
        <v>0</v>
      </c>
      <c r="I25" s="62">
        <v>250</v>
      </c>
      <c r="J25" s="25">
        <v>925</v>
      </c>
      <c r="K25" s="43">
        <f t="shared" ref="K25" si="2">J25/I25</f>
        <v>3.7</v>
      </c>
      <c r="L25" s="44" t="s">
        <v>117</v>
      </c>
      <c r="M25" s="44">
        <v>135149400</v>
      </c>
      <c r="N25" s="45">
        <v>0</v>
      </c>
      <c r="O25" s="52" t="s">
        <v>149</v>
      </c>
      <c r="P25" s="25" t="s">
        <v>89</v>
      </c>
      <c r="Q25" s="25"/>
      <c r="R25" s="25" t="s">
        <v>112</v>
      </c>
      <c r="S25" s="46">
        <v>250</v>
      </c>
      <c r="T25" s="42">
        <v>915</v>
      </c>
      <c r="U25" s="47">
        <v>915</v>
      </c>
      <c r="V25" s="61">
        <v>1</v>
      </c>
      <c r="W25" s="47" t="s">
        <v>92</v>
      </c>
      <c r="X25" s="47" t="s">
        <v>134</v>
      </c>
      <c r="Y25" s="47" t="s">
        <v>135</v>
      </c>
    </row>
    <row r="26" spans="1:25" ht="186" customHeight="1" x14ac:dyDescent="0.25">
      <c r="A26" s="49"/>
      <c r="B26" s="50"/>
      <c r="C26" s="50"/>
      <c r="D26" s="40"/>
      <c r="E26" s="33"/>
      <c r="F26" s="64"/>
      <c r="G26" s="42" t="s">
        <v>120</v>
      </c>
      <c r="H26" s="65">
        <v>0</v>
      </c>
      <c r="I26" s="65">
        <v>250</v>
      </c>
      <c r="J26" s="52">
        <v>1604</v>
      </c>
      <c r="K26" s="43">
        <f t="shared" si="1"/>
        <v>6.4160000000000004</v>
      </c>
      <c r="L26" s="44">
        <v>120000000</v>
      </c>
      <c r="M26" s="44">
        <v>120000000</v>
      </c>
      <c r="N26" s="45">
        <f>M26/L26</f>
        <v>1</v>
      </c>
      <c r="O26" s="52" t="s">
        <v>151</v>
      </c>
      <c r="P26" s="25" t="s">
        <v>89</v>
      </c>
      <c r="Q26" s="52" t="s">
        <v>121</v>
      </c>
      <c r="R26" s="52" t="s">
        <v>122</v>
      </c>
      <c r="S26" s="46">
        <v>250</v>
      </c>
      <c r="T26" s="42">
        <v>1604</v>
      </c>
      <c r="U26" s="66">
        <v>1604</v>
      </c>
      <c r="V26" s="61">
        <v>1</v>
      </c>
      <c r="W26" s="47" t="s">
        <v>92</v>
      </c>
      <c r="X26" s="47" t="s">
        <v>134</v>
      </c>
      <c r="Y26" s="47" t="s">
        <v>135</v>
      </c>
    </row>
    <row r="27" spans="1:25" ht="135.75" customHeight="1" x14ac:dyDescent="0.25">
      <c r="A27" s="49"/>
      <c r="B27" s="50"/>
      <c r="C27" s="50"/>
      <c r="D27" s="40"/>
      <c r="E27" s="33"/>
      <c r="F27" s="64"/>
      <c r="G27" s="42" t="s">
        <v>123</v>
      </c>
      <c r="H27" s="65">
        <v>0</v>
      </c>
      <c r="I27" s="65">
        <v>250</v>
      </c>
      <c r="J27" s="52">
        <v>1820</v>
      </c>
      <c r="K27" s="43">
        <f t="shared" si="1"/>
        <v>7.28</v>
      </c>
      <c r="L27" s="44">
        <v>158684883</v>
      </c>
      <c r="M27" s="44">
        <v>100000000</v>
      </c>
      <c r="N27" s="45">
        <f>M27/L27</f>
        <v>0.63017975064455256</v>
      </c>
      <c r="O27" s="25" t="s">
        <v>152</v>
      </c>
      <c r="P27" s="25" t="s">
        <v>89</v>
      </c>
      <c r="Q27" s="52" t="s">
        <v>106</v>
      </c>
      <c r="R27" s="52" t="s">
        <v>122</v>
      </c>
      <c r="S27" s="46">
        <v>250</v>
      </c>
      <c r="T27" s="42">
        <v>1820</v>
      </c>
      <c r="U27" s="66">
        <v>1820</v>
      </c>
      <c r="V27" s="61">
        <v>1</v>
      </c>
      <c r="W27" s="47" t="s">
        <v>92</v>
      </c>
      <c r="X27" s="47" t="s">
        <v>134</v>
      </c>
      <c r="Y27" s="47" t="s">
        <v>135</v>
      </c>
    </row>
    <row r="28" spans="1:25" ht="156.75" customHeight="1" x14ac:dyDescent="0.25">
      <c r="A28" s="49"/>
      <c r="B28" s="50"/>
      <c r="C28" s="50"/>
      <c r="D28" s="40"/>
      <c r="E28" s="33"/>
      <c r="F28" s="64"/>
      <c r="G28" s="42" t="s">
        <v>124</v>
      </c>
      <c r="H28" s="65">
        <v>0</v>
      </c>
      <c r="I28" s="67">
        <v>1</v>
      </c>
      <c r="J28" s="68">
        <v>1</v>
      </c>
      <c r="K28" s="43">
        <f t="shared" si="1"/>
        <v>1</v>
      </c>
      <c r="L28" s="44">
        <v>10000000</v>
      </c>
      <c r="M28" s="44">
        <v>85714110</v>
      </c>
      <c r="N28" s="45">
        <f>M28/L28</f>
        <v>8.5714109999999994</v>
      </c>
      <c r="O28" s="52" t="s">
        <v>125</v>
      </c>
      <c r="P28" s="25" t="s">
        <v>89</v>
      </c>
      <c r="Q28" s="69" t="s">
        <v>126</v>
      </c>
      <c r="R28" s="52" t="s">
        <v>122</v>
      </c>
      <c r="S28" s="46">
        <v>1</v>
      </c>
      <c r="T28" s="42">
        <v>1</v>
      </c>
      <c r="U28" s="70">
        <v>1</v>
      </c>
      <c r="V28" s="70">
        <v>0.9</v>
      </c>
      <c r="W28" s="47" t="s">
        <v>127</v>
      </c>
      <c r="X28" s="47" t="s">
        <v>127</v>
      </c>
      <c r="Y28" s="47" t="s">
        <v>127</v>
      </c>
    </row>
    <row r="29" spans="1:25" ht="90" customHeight="1" x14ac:dyDescent="0.25">
      <c r="A29" s="71"/>
      <c r="B29" s="72"/>
      <c r="C29" s="72"/>
      <c r="D29" s="40"/>
      <c r="E29" s="23" t="s">
        <v>128</v>
      </c>
      <c r="F29" s="76">
        <v>150000000</v>
      </c>
      <c r="G29" s="42" t="s">
        <v>129</v>
      </c>
      <c r="H29" s="65">
        <v>0</v>
      </c>
      <c r="I29" s="62">
        <v>5</v>
      </c>
      <c r="J29" s="52">
        <v>2</v>
      </c>
      <c r="K29" s="43">
        <f t="shared" si="1"/>
        <v>0.4</v>
      </c>
      <c r="L29" s="44">
        <v>150000000</v>
      </c>
      <c r="M29" s="44">
        <v>11869955777</v>
      </c>
      <c r="N29" s="45">
        <f>M29/L29</f>
        <v>79.133038513333332</v>
      </c>
      <c r="O29" s="52" t="s">
        <v>117</v>
      </c>
      <c r="P29" s="25" t="s">
        <v>89</v>
      </c>
      <c r="Q29" s="73"/>
      <c r="R29" s="73" t="s">
        <v>153</v>
      </c>
      <c r="S29" s="46">
        <v>150</v>
      </c>
      <c r="T29" s="42">
        <v>0</v>
      </c>
      <c r="U29" s="66">
        <v>0</v>
      </c>
      <c r="V29" s="70">
        <f ca="1">V26:V29</f>
        <v>0</v>
      </c>
      <c r="W29" s="47" t="s">
        <v>92</v>
      </c>
      <c r="X29" s="47" t="s">
        <v>92</v>
      </c>
      <c r="Y29" s="47" t="s">
        <v>92</v>
      </c>
    </row>
  </sheetData>
  <mergeCells count="47">
    <mergeCell ref="F23:F25"/>
    <mergeCell ref="D26:D29"/>
    <mergeCell ref="E26:E28"/>
    <mergeCell ref="F26:F28"/>
    <mergeCell ref="F11:F14"/>
    <mergeCell ref="E15:E18"/>
    <mergeCell ref="F15:F18"/>
    <mergeCell ref="D19:D22"/>
    <mergeCell ref="E19:E22"/>
    <mergeCell ref="F19:F22"/>
    <mergeCell ref="E7:E10"/>
    <mergeCell ref="C7:C10"/>
    <mergeCell ref="A11:A29"/>
    <mergeCell ref="B11:B29"/>
    <mergeCell ref="C11:C29"/>
    <mergeCell ref="D11:D18"/>
    <mergeCell ref="E11:E14"/>
    <mergeCell ref="D23:D25"/>
    <mergeCell ref="E23:E25"/>
    <mergeCell ref="A7:A10"/>
    <mergeCell ref="F7:F10"/>
    <mergeCell ref="Q7:Q10"/>
    <mergeCell ref="A1:Y1"/>
    <mergeCell ref="A2:Y2"/>
    <mergeCell ref="A3:Y3"/>
    <mergeCell ref="A4:Y4"/>
    <mergeCell ref="A6:Y6"/>
    <mergeCell ref="A5:Y5"/>
    <mergeCell ref="R7:R10"/>
    <mergeCell ref="S9:T9"/>
    <mergeCell ref="B7:B10"/>
    <mergeCell ref="D7:D10"/>
    <mergeCell ref="O7:O10"/>
    <mergeCell ref="G7:G10"/>
    <mergeCell ref="H7:H10"/>
    <mergeCell ref="X9:X10"/>
    <mergeCell ref="Y9:Y10"/>
    <mergeCell ref="V7:Y8"/>
    <mergeCell ref="I7:K8"/>
    <mergeCell ref="L7:N8"/>
    <mergeCell ref="I9:K9"/>
    <mergeCell ref="S7:U7"/>
    <mergeCell ref="L9:N9"/>
    <mergeCell ref="S8:U8"/>
    <mergeCell ref="V9:V10"/>
    <mergeCell ref="W9:W10"/>
    <mergeCell ref="P7:P10"/>
  </mergeCells>
  <pageMargins left="1.1023622047244095" right="0.70866141732283472" top="0.74803149606299213" bottom="0.74803149606299213" header="0.31496062992125984" footer="0.31496062992125984"/>
  <pageSetup paperSize="281" scale="4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opLeftCell="A4" zoomScale="66" zoomScaleNormal="66" workbookViewId="0">
      <selection activeCell="B28" sqref="B28"/>
    </sheetView>
  </sheetViews>
  <sheetFormatPr baseColWidth="10" defaultRowHeight="15" x14ac:dyDescent="0.25"/>
  <cols>
    <col min="1" max="1" width="72" customWidth="1"/>
    <col min="2" max="2" width="14.5703125" customWidth="1"/>
    <col min="3" max="3" width="17.7109375" customWidth="1"/>
    <col min="4" max="4" width="47.42578125" customWidth="1"/>
  </cols>
  <sheetData>
    <row r="1" spans="1:4" x14ac:dyDescent="0.25">
      <c r="A1" s="37" t="s">
        <v>27</v>
      </c>
      <c r="B1" s="37"/>
      <c r="C1" s="37"/>
      <c r="D1" s="37"/>
    </row>
    <row r="2" spans="1:4" x14ac:dyDescent="0.25">
      <c r="A2" s="37" t="s">
        <v>28</v>
      </c>
      <c r="B2" s="37"/>
      <c r="C2" s="37"/>
      <c r="D2" s="37"/>
    </row>
    <row r="3" spans="1:4" x14ac:dyDescent="0.25">
      <c r="A3" s="37" t="s">
        <v>29</v>
      </c>
      <c r="B3" s="37"/>
      <c r="C3" s="37"/>
      <c r="D3" s="37"/>
    </row>
    <row r="4" spans="1:4" x14ac:dyDescent="0.25">
      <c r="A4" s="37" t="s">
        <v>60</v>
      </c>
      <c r="B4" s="37"/>
      <c r="C4" s="37"/>
      <c r="D4" s="37"/>
    </row>
    <row r="5" spans="1:4" x14ac:dyDescent="0.25">
      <c r="A5" s="37" t="s">
        <v>64</v>
      </c>
      <c r="B5" s="37"/>
      <c r="C5" s="37"/>
      <c r="D5" s="37"/>
    </row>
    <row r="6" spans="1:4" x14ac:dyDescent="0.25">
      <c r="A6" s="35" t="s">
        <v>30</v>
      </c>
      <c r="B6" s="34" t="s">
        <v>55</v>
      </c>
      <c r="C6" s="34"/>
      <c r="D6" s="34"/>
    </row>
    <row r="7" spans="1:4" ht="30" x14ac:dyDescent="0.25">
      <c r="A7" s="36"/>
      <c r="B7" s="3" t="s">
        <v>56</v>
      </c>
      <c r="C7" s="4" t="s">
        <v>59</v>
      </c>
      <c r="D7" s="4" t="s">
        <v>57</v>
      </c>
    </row>
    <row r="8" spans="1:4" x14ac:dyDescent="0.25">
      <c r="A8" s="1"/>
      <c r="B8" s="1"/>
      <c r="C8" s="1"/>
      <c r="D8" s="1"/>
    </row>
    <row r="9" spans="1:4" x14ac:dyDescent="0.25">
      <c r="A9" s="7" t="s">
        <v>31</v>
      </c>
      <c r="B9" s="2" t="s">
        <v>58</v>
      </c>
      <c r="C9" s="2"/>
      <c r="D9" s="5" t="s">
        <v>61</v>
      </c>
    </row>
    <row r="10" spans="1:4" x14ac:dyDescent="0.25">
      <c r="A10" s="7" t="s">
        <v>32</v>
      </c>
      <c r="B10" s="2" t="s">
        <v>58</v>
      </c>
      <c r="C10" s="2"/>
      <c r="D10" s="5" t="s">
        <v>61</v>
      </c>
    </row>
    <row r="11" spans="1:4" x14ac:dyDescent="0.25">
      <c r="A11" s="11" t="s">
        <v>33</v>
      </c>
      <c r="B11" s="2" t="s">
        <v>58</v>
      </c>
      <c r="C11" s="6"/>
      <c r="D11" s="9" t="s">
        <v>61</v>
      </c>
    </row>
    <row r="12" spans="1:4" x14ac:dyDescent="0.25">
      <c r="A12" s="7" t="s">
        <v>34</v>
      </c>
      <c r="B12" s="2" t="s">
        <v>58</v>
      </c>
      <c r="C12" s="2"/>
      <c r="D12" s="9" t="s">
        <v>65</v>
      </c>
    </row>
    <row r="13" spans="1:4" ht="18.75" customHeight="1" x14ac:dyDescent="0.25">
      <c r="A13" s="12" t="s">
        <v>35</v>
      </c>
      <c r="B13" s="13" t="s">
        <v>58</v>
      </c>
      <c r="C13" s="2"/>
      <c r="D13" s="9" t="s">
        <v>63</v>
      </c>
    </row>
    <row r="14" spans="1:4" x14ac:dyDescent="0.25">
      <c r="A14" s="7" t="s">
        <v>54</v>
      </c>
      <c r="B14" s="2" t="s">
        <v>58</v>
      </c>
      <c r="C14" s="2"/>
      <c r="D14" s="5" t="s">
        <v>62</v>
      </c>
    </row>
    <row r="15" spans="1:4" x14ac:dyDescent="0.25">
      <c r="A15" s="7" t="s">
        <v>48</v>
      </c>
      <c r="B15" s="2" t="s">
        <v>58</v>
      </c>
      <c r="C15" s="2"/>
      <c r="D15" s="5" t="s">
        <v>67</v>
      </c>
    </row>
    <row r="16" spans="1:4" x14ac:dyDescent="0.25">
      <c r="A16" s="7" t="s">
        <v>46</v>
      </c>
      <c r="B16" s="2" t="s">
        <v>58</v>
      </c>
      <c r="C16" s="2"/>
      <c r="D16" s="5" t="s">
        <v>66</v>
      </c>
    </row>
    <row r="17" spans="1:4" x14ac:dyDescent="0.25">
      <c r="A17" s="14" t="s">
        <v>53</v>
      </c>
      <c r="B17" s="2" t="s">
        <v>58</v>
      </c>
      <c r="C17" s="6"/>
      <c r="D17" s="16" t="s">
        <v>69</v>
      </c>
    </row>
    <row r="18" spans="1:4" x14ac:dyDescent="0.25">
      <c r="A18" s="11" t="s">
        <v>36</v>
      </c>
      <c r="B18" s="15" t="s">
        <v>58</v>
      </c>
      <c r="C18" s="6"/>
      <c r="D18" s="18" t="s">
        <v>61</v>
      </c>
    </row>
    <row r="19" spans="1:4" x14ac:dyDescent="0.25">
      <c r="A19" s="11" t="s">
        <v>37</v>
      </c>
      <c r="B19" s="15" t="s">
        <v>58</v>
      </c>
      <c r="C19" s="6"/>
      <c r="D19" s="18" t="s">
        <v>61</v>
      </c>
    </row>
    <row r="20" spans="1:4" x14ac:dyDescent="0.25">
      <c r="A20" s="11" t="s">
        <v>38</v>
      </c>
      <c r="B20" s="15" t="s">
        <v>70</v>
      </c>
      <c r="C20" s="6"/>
      <c r="D20" s="17" t="s">
        <v>61</v>
      </c>
    </row>
    <row r="21" spans="1:4" x14ac:dyDescent="0.25">
      <c r="A21" s="11" t="s">
        <v>39</v>
      </c>
      <c r="B21" s="15" t="s">
        <v>58</v>
      </c>
      <c r="C21" s="6"/>
      <c r="D21" s="9" t="s">
        <v>61</v>
      </c>
    </row>
    <row r="22" spans="1:4" x14ac:dyDescent="0.25">
      <c r="A22" s="11" t="s">
        <v>40</v>
      </c>
      <c r="B22" s="15" t="s">
        <v>58</v>
      </c>
      <c r="C22" s="6"/>
      <c r="D22" s="9" t="s">
        <v>61</v>
      </c>
    </row>
    <row r="23" spans="1:4" x14ac:dyDescent="0.25">
      <c r="A23" s="11" t="s">
        <v>41</v>
      </c>
      <c r="B23" s="15" t="s">
        <v>58</v>
      </c>
      <c r="C23" s="6"/>
      <c r="D23" s="16" t="s">
        <v>69</v>
      </c>
    </row>
    <row r="24" spans="1:4" x14ac:dyDescent="0.25">
      <c r="A24" s="11" t="s">
        <v>42</v>
      </c>
      <c r="B24" s="15" t="s">
        <v>58</v>
      </c>
      <c r="C24" s="6"/>
      <c r="D24" s="9" t="s">
        <v>61</v>
      </c>
    </row>
    <row r="25" spans="1:4" x14ac:dyDescent="0.25">
      <c r="A25" s="11" t="s">
        <v>43</v>
      </c>
      <c r="B25" s="15" t="s">
        <v>58</v>
      </c>
      <c r="C25" s="6"/>
      <c r="D25" s="9" t="s">
        <v>61</v>
      </c>
    </row>
    <row r="26" spans="1:4" x14ac:dyDescent="0.25">
      <c r="A26" s="11" t="s">
        <v>44</v>
      </c>
      <c r="B26" s="15" t="s">
        <v>58</v>
      </c>
      <c r="C26" s="6"/>
      <c r="D26" s="16" t="s">
        <v>68</v>
      </c>
    </row>
    <row r="27" spans="1:4" x14ac:dyDescent="0.25">
      <c r="A27" s="11" t="s">
        <v>45</v>
      </c>
      <c r="B27" s="15" t="s">
        <v>58</v>
      </c>
      <c r="C27" s="6"/>
      <c r="D27" s="16" t="s">
        <v>69</v>
      </c>
    </row>
    <row r="28" spans="1:4" ht="15.75" x14ac:dyDescent="0.25">
      <c r="A28" s="11" t="s">
        <v>47</v>
      </c>
      <c r="B28" s="19" t="s">
        <v>58</v>
      </c>
      <c r="C28" s="6"/>
      <c r="D28" s="10" t="s">
        <v>61</v>
      </c>
    </row>
    <row r="29" spans="1:4" x14ac:dyDescent="0.25">
      <c r="A29" s="11" t="s">
        <v>49</v>
      </c>
      <c r="B29" s="15" t="s">
        <v>58</v>
      </c>
      <c r="C29" s="6"/>
      <c r="D29" s="9" t="s">
        <v>61</v>
      </c>
    </row>
    <row r="30" spans="1:4" x14ac:dyDescent="0.25">
      <c r="A30" s="11" t="s">
        <v>50</v>
      </c>
      <c r="B30" s="15" t="s">
        <v>58</v>
      </c>
      <c r="C30" s="6"/>
      <c r="D30" s="9" t="s">
        <v>61</v>
      </c>
    </row>
    <row r="31" spans="1:4" x14ac:dyDescent="0.25">
      <c r="A31" s="11" t="s">
        <v>51</v>
      </c>
      <c r="B31" s="15" t="s">
        <v>58</v>
      </c>
      <c r="C31" s="6"/>
      <c r="D31" s="9" t="s">
        <v>61</v>
      </c>
    </row>
    <row r="32" spans="1:4" ht="15.75" x14ac:dyDescent="0.25">
      <c r="A32" s="11" t="s">
        <v>52</v>
      </c>
      <c r="B32" s="20" t="s">
        <v>58</v>
      </c>
      <c r="C32" s="6"/>
      <c r="D32" s="16" t="s">
        <v>68</v>
      </c>
    </row>
    <row r="33" spans="1:1" x14ac:dyDescent="0.25">
      <c r="A33" s="8"/>
    </row>
    <row r="34" spans="1:1" x14ac:dyDescent="0.25">
      <c r="A34" s="8"/>
    </row>
  </sheetData>
  <mergeCells count="7">
    <mergeCell ref="B6:D6"/>
    <mergeCell ref="A6:A7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LLORENTE</dc:creator>
  <cp:lastModifiedBy>Usuario</cp:lastModifiedBy>
  <cp:lastPrinted>2022-03-10T21:02:56Z</cp:lastPrinted>
  <dcterms:created xsi:type="dcterms:W3CDTF">2020-11-13T00:00:15Z</dcterms:created>
  <dcterms:modified xsi:type="dcterms:W3CDTF">2022-03-10T21:03:25Z</dcterms:modified>
</cp:coreProperties>
</file>